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younes/Documents/develop/phpstorm/erp-nuxt-frontend/reference/"/>
    </mc:Choice>
  </mc:AlternateContent>
  <xr:revisionPtr revIDLastSave="0" documentId="13_ncr:1_{4BDC8502-3686-8242-A96E-39EAA1A81EC1}" xr6:coauthVersionLast="47" xr6:coauthVersionMax="47" xr10:uidLastSave="{00000000-0000-0000-0000-000000000000}"/>
  <bookViews>
    <workbookView xWindow="10040" yWindow="760" windowWidth="24520" windowHeight="20380" tabRatio="500" activeTab="1" xr2:uid="{00000000-000D-0000-FFFF-FFFF00000000}"/>
  </bookViews>
  <sheets>
    <sheet name="Datenblatt" sheetId="1" r:id="rId1"/>
    <sheet name="Preisblatt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9" i="2" l="1"/>
  <c r="E58" i="2"/>
  <c r="E57" i="2"/>
  <c r="E56" i="2"/>
  <c r="E52" i="2"/>
  <c r="E51" i="2"/>
  <c r="E50" i="2"/>
  <c r="E46" i="2"/>
  <c r="E45" i="2"/>
  <c r="E44" i="2"/>
  <c r="E43" i="2"/>
  <c r="E42" i="2"/>
  <c r="E41" i="2"/>
  <c r="E40" i="2"/>
  <c r="E39" i="2"/>
  <c r="E38" i="2"/>
  <c r="E37" i="2"/>
  <c r="E33" i="2"/>
  <c r="E32" i="2"/>
  <c r="E31" i="2"/>
  <c r="E30" i="2"/>
  <c r="E29" i="2"/>
  <c r="E28" i="2"/>
  <c r="E27" i="2"/>
  <c r="E26" i="2"/>
  <c r="E22" i="2"/>
  <c r="E21" i="2"/>
  <c r="E20" i="2"/>
  <c r="E19" i="2"/>
  <c r="E15" i="2"/>
  <c r="E14" i="2"/>
  <c r="E13" i="2"/>
  <c r="E12" i="2"/>
  <c r="E8" i="2"/>
  <c r="B46" i="1"/>
  <c r="E61" i="2" l="1"/>
</calcChain>
</file>

<file path=xl/sharedStrings.xml><?xml version="1.0" encoding="utf-8"?>
<sst xmlns="http://schemas.openxmlformats.org/spreadsheetml/2006/main" count="297" uniqueCount="206">
  <si>
    <t>roadsurfer GmbH - Anfragedatenblatt Fulfillment</t>
  </si>
  <si>
    <t>Preisabfrage mit Vergabeabsicht. Datenbasis Januar bis August 2026, auf zwölf Monate hochgerechnet mit Faktor 1,5. Angestrebter Go-live 01.10.2027.</t>
  </si>
  <si>
    <t>1. Unternehmen und Zweck der Anfrage</t>
  </si>
  <si>
    <t>Angabe</t>
  </si>
  <si>
    <t>Wert</t>
  </si>
  <si>
    <t>Einheit</t>
  </si>
  <si>
    <t>Kommentar</t>
  </si>
  <si>
    <t>Unternehmen</t>
  </si>
  <si>
    <t>roadsurfer GmbH</t>
  </si>
  <si>
    <t>Europäischer Campervan-Vermieter</t>
  </si>
  <si>
    <t>Stationen</t>
  </si>
  <si>
    <t>Stück</t>
  </si>
  <si>
    <t>in über 13 Ländern, Belieferung mit Ersatzteilen und Ausstattung</t>
  </si>
  <si>
    <t>Gegenstand</t>
  </si>
  <si>
    <t>Lager, Kommissionierung, Versand</t>
  </si>
  <si>
    <t>Ersatzteile und Campervan-Ausstattung, B2B an eigene Stationen</t>
  </si>
  <si>
    <t>Angestrebter Go-live</t>
  </si>
  <si>
    <t>01.10.2027</t>
  </si>
  <si>
    <t>verbindliche Vergabe bis Ende des ersten Quartals 2027</t>
  </si>
  <si>
    <t>Art der Anfrage</t>
  </si>
  <si>
    <t>Preisabfrage mit Vergabeabsicht</t>
  </si>
  <si>
    <t>Angebote sollen als Grundlage für die Vergabe im ersten Quartal 2027 dienen</t>
  </si>
  <si>
    <t>2. Auftragsstruktur (2026 hochgerechnet)</t>
  </si>
  <si>
    <t>Kennzahl</t>
  </si>
  <si>
    <t>Wert p.a.</t>
  </si>
  <si>
    <t>Aufträge gesamt</t>
  </si>
  <si>
    <t>5.300 Jan-Aug 2026, Faktor 1,5</t>
  </si>
  <si>
    <t>Aufträge je Monat</t>
  </si>
  <si>
    <t>Durchschnitt</t>
  </si>
  <si>
    <t>davon Drittland-Dropship je Monat</t>
  </si>
  <si>
    <t>Einzelversand in Drittländer</t>
  </si>
  <si>
    <t>Cross-Dock-Anteil</t>
  </si>
  <si>
    <t>Prozent</t>
  </si>
  <si>
    <t>hochgerechnet rund 890 Aufträge p.a.</t>
  </si>
  <si>
    <t>Positionen je Auftrag (Median)</t>
  </si>
  <si>
    <t>Median, keine Mittelwerte</t>
  </si>
  <si>
    <t>Stück je Auftrag (Median)</t>
  </si>
  <si>
    <t>Median</t>
  </si>
  <si>
    <t>Artikelstamm aktiv</t>
  </si>
  <si>
    <t>SKU</t>
  </si>
  <si>
    <t>davon 685 Kfz-Ersatzteile</t>
  </si>
  <si>
    <t>3. Sendungsprofil</t>
  </si>
  <si>
    <t>Paketgewicht Median</t>
  </si>
  <si>
    <t>kg</t>
  </si>
  <si>
    <t>Versand heute über UPS</t>
  </si>
  <si>
    <t>Stückgutsendung Gewicht Median</t>
  </si>
  <si>
    <t>Versand heute über DSV und DB Schenker</t>
  </si>
  <si>
    <t>Stückgutsendung Volumen Median</t>
  </si>
  <si>
    <t>CBM</t>
  </si>
  <si>
    <t>Paletten in Drittländer p.a.</t>
  </si>
  <si>
    <t>UK, Schweiz, Norwegen, mit Ausfuhrabwicklung</t>
  </si>
  <si>
    <t>Gefahrgut</t>
  </si>
  <si>
    <t>nein</t>
  </si>
  <si>
    <t>Öle und Schmierstoffe laufen als Dropship am Lager vorbei. Batterien sind Trockenbatterien, ADR-frei. Kein Luft- und Seeversand.</t>
  </si>
  <si>
    <t>4. Wareneingang (2026 hochgerechnet)</t>
  </si>
  <si>
    <t>Wareneingänge</t>
  </si>
  <si>
    <t>2025 Volljahr 2.120, 2024 1.487</t>
  </si>
  <si>
    <t>Wareneingangspositionen</t>
  </si>
  <si>
    <t>2025 Volljahr 3.801</t>
  </si>
  <si>
    <t>Stückzahl Wareneingang</t>
  </si>
  <si>
    <t>Palettenanteil Anlieferung</t>
  </si>
  <si>
    <t>Rest Paket und Kleinsendung</t>
  </si>
  <si>
    <t>Anlieferungen je Artikelnummer</t>
  </si>
  <si>
    <t>Stück p.a.</t>
  </si>
  <si>
    <t>327 von 546 Artikeln nur einmal im Jahr</t>
  </si>
  <si>
    <t>Struktur</t>
  </si>
  <si>
    <t>Mischsendungen</t>
  </si>
  <si>
    <t>nicht sortenrein. Verpackungsart und Packstückzahl werden heute nicht erfasst.</t>
  </si>
  <si>
    <t>5. Bestand und Lagerplätze</t>
  </si>
  <si>
    <t>Palettenplätze gesamt</t>
  </si>
  <si>
    <t>Plätze</t>
  </si>
  <si>
    <t>400 Standort PFEF plus 40 Standort SALZ, 120x80x180</t>
  </si>
  <si>
    <t>Kartonplätze</t>
  </si>
  <si>
    <t>Fachgröße 40x40x40</t>
  </si>
  <si>
    <t>Bestandswert Standort SALZ</t>
  </si>
  <si>
    <t>EUR</t>
  </si>
  <si>
    <t>765 SKU</t>
  </si>
  <si>
    <t>Bestandswert Standort PFEF</t>
  </si>
  <si>
    <t>126 SKU</t>
  </si>
  <si>
    <t>Lagervolumen rechnerisch</t>
  </si>
  <si>
    <t>Palette 1,728 CBM, Kartonfach 0,064 CBM</t>
  </si>
  <si>
    <t>6. Systeme und Datenqualität</t>
  </si>
  <si>
    <t>ERP heute</t>
  </si>
  <si>
    <t>Odoo</t>
  </si>
  <si>
    <t>ERP ab 01.01.2027</t>
  </si>
  <si>
    <t>SAP S/4HANA Cloud Public Edition</t>
  </si>
  <si>
    <t>Anbindung über IDoc oder OData gefordert, kein CSV-Upload</t>
  </si>
  <si>
    <t>EAN-Abdeckung</t>
  </si>
  <si>
    <t>vollständig zum Go-live</t>
  </si>
  <si>
    <t>Barcodierung wird bis Ende 2026 abgeschlossen</t>
  </si>
  <si>
    <t>Item Master Maße und Gewicht</t>
  </si>
  <si>
    <t>Ende 2026</t>
  </si>
  <si>
    <t>heute unvollständig</t>
  </si>
  <si>
    <t>7. Hinweise zur Datenbasis</t>
  </si>
  <si>
    <t>Alle Jahreswerte sind aus Januar bis August 2026 mit Faktor 1,5 hochgerechnet, sofern nicht anders vermerkt. Die Trennung zwischen Paket- und Palettenversand ist regelbasiert geschätzt, da Odoo Verpackungsart und Packstückzahl nicht erfasst. Bestandswerte sind Einstandswerte. Quelle: Odoo-Auswertung sowie UPS-, DSV- und DB-Schenker-Rechnungen Januar bis August 2026.</t>
  </si>
  <si>
    <t>Preisblatt - bitte nur die gelben Zellen ausfüllen</t>
  </si>
  <si>
    <t>Legende: gelbe Zellen sind von Ihnen auszufüllen. Mengen in Spalte C sind vorgegeben und stammen aus dem Datenblatt. Spalte E rechnet automatisch. Alle Preise netto in EUR. Bitte keine Zeilen löschen. Nicht angebotene Leistungen mit 0 kennzeichnen.</t>
  </si>
  <si>
    <t>Beispielzeile - Format</t>
  </si>
  <si>
    <t>Position</t>
  </si>
  <si>
    <t>Preis (EUR)</t>
  </si>
  <si>
    <t>Menge p.a.</t>
  </si>
  <si>
    <t>Kosten p.a. (EUR)</t>
  </si>
  <si>
    <t>Hinweis</t>
  </si>
  <si>
    <t>BEISPIEL Lagerung Palettenplatz</t>
  </si>
  <si>
    <t>Platzmonate</t>
  </si>
  <si>
    <t>So ist das Blatt gemeint: Preis je Einheit, nicht Gesamtsumme.</t>
  </si>
  <si>
    <t>1. Lagerung</t>
  </si>
  <si>
    <t>Palettenplatz 120x80x180</t>
  </si>
  <si>
    <t>440 Plätze x 12 Monate</t>
  </si>
  <si>
    <t>Kartonplatz 40x40x40</t>
  </si>
  <si>
    <t>730 Plätze x 12 Monate</t>
  </si>
  <si>
    <t>Alternativ Lagerung je CBM und Monat</t>
  </si>
  <si>
    <t>CBM-Monate</t>
  </si>
  <si>
    <t>falls Sie nach Volumen abrechnen, dann obige Zeilen leer lassen</t>
  </si>
  <si>
    <t>Mindestlagerentgelt je Monat</t>
  </si>
  <si>
    <t>Monate</t>
  </si>
  <si>
    <t>falls vorhanden</t>
  </si>
  <si>
    <t>2. Wareneingang</t>
  </si>
  <si>
    <t>Wareneingang je Anlieferung</t>
  </si>
  <si>
    <t>Anlieferungen</t>
  </si>
  <si>
    <t>Mischsendungen, ohne Packstückvoranmeldung</t>
  </si>
  <si>
    <t>Wareneingang je Position</t>
  </si>
  <si>
    <t>Positionen</t>
  </si>
  <si>
    <t>Wareneingang je Palette</t>
  </si>
  <si>
    <t>Paletten</t>
  </si>
  <si>
    <t>23 Prozent Palettenanteil</t>
  </si>
  <si>
    <t>Einlagerung je Palette oder Karton</t>
  </si>
  <si>
    <t>Vorgänge</t>
  </si>
  <si>
    <t>falls separat berechnet</t>
  </si>
  <si>
    <t>3. Auftragsabwicklung und Versandvorbereitung</t>
  </si>
  <si>
    <t>Grundpreis je Auftrag</t>
  </si>
  <si>
    <t>Aufträge</t>
  </si>
  <si>
    <t>davon rund 6.672 Drittland-Dropship</t>
  </si>
  <si>
    <t>Preis je Position</t>
  </si>
  <si>
    <t>Median 3 Positionen je Auftrag</t>
  </si>
  <si>
    <t>Preis je Stück</t>
  </si>
  <si>
    <t>Median 3 Stück je Auftrag</t>
  </si>
  <si>
    <t>Versandkarton inklusive Füllmaterial</t>
  </si>
  <si>
    <t>Sendungen</t>
  </si>
  <si>
    <t>bitte Kartongrößen und Preise separat beilegen</t>
  </si>
  <si>
    <t>Palettenaufbau und Sicherung</t>
  </si>
  <si>
    <t>Batterieversand, Verpackung und Kennzeichnung</t>
  </si>
  <si>
    <t>Trockenbatterien, ADR-frei. Menge Schätzung, bitte Preis je Sendung angeben</t>
  </si>
  <si>
    <t>Cross-Dock ohne Einlagerung</t>
  </si>
  <si>
    <t>rund 10 Prozent der Aufträge</t>
  </si>
  <si>
    <t>Retourenbearbeitung je Sendung</t>
  </si>
  <si>
    <t>Retouren</t>
  </si>
  <si>
    <t>Menge Schätzung</t>
  </si>
  <si>
    <t>4. Fracht - entscheidender Block, bitte verbindlich angeben</t>
  </si>
  <si>
    <t>Paket Deutschland bis 5 kg</t>
  </si>
  <si>
    <t>Mengen sind Schätzwerte zur Vergleichbarkeit</t>
  </si>
  <si>
    <t>Paket Deutschland 5 bis 31,5 kg</t>
  </si>
  <si>
    <t>Paket EU-Ausland bis 5 kg</t>
  </si>
  <si>
    <t>Schwerpunkt AT, IT, ES, FR, NL, PL, PT</t>
  </si>
  <si>
    <t>Paket EU-Ausland 5 bis 31,5 kg</t>
  </si>
  <si>
    <t>Paket Drittland CH, UK, NO bis 5 kg</t>
  </si>
  <si>
    <t>Paket Drittland CH, UK, NO 5 bis 31,5 kg</t>
  </si>
  <si>
    <t>Stückgut Deutschland, 1 Palette bis 300 kg</t>
  </si>
  <si>
    <t>Median 108 kg und 0,38 CBM</t>
  </si>
  <si>
    <t>Stückgut EU-Ausland, 1 Palette bis 300 kg</t>
  </si>
  <si>
    <t>Stückgut Drittland CH, UK, NO, 1 Palette bis 300 kg</t>
  </si>
  <si>
    <t>rund 100 Paletten p.a.</t>
  </si>
  <si>
    <t>Dieselzuschlag oder Energiezuschlag</t>
  </si>
  <si>
    <t>Prozentangabe</t>
  </si>
  <si>
    <t>bitte in Spalte F als Prozentsatz und Berechnungsbasis nennen</t>
  </si>
  <si>
    <t>5. Zoll</t>
  </si>
  <si>
    <t>Ausfuhranmeldung je Sendung</t>
  </si>
  <si>
    <t>CH, UK, NO</t>
  </si>
  <si>
    <t>Zusatzposition je Tarifnummer</t>
  </si>
  <si>
    <t>Präferenznachweis, Langzeitlieferantenerklärung</t>
  </si>
  <si>
    <t>6. Einmalkosten und Projekt</t>
  </si>
  <si>
    <t>IT-Anbindung SAP S/4HANA Cloud Public Edition</t>
  </si>
  <si>
    <t>einmalig</t>
  </si>
  <si>
    <t>IDoc oder OData, kein CSV-Upload</t>
  </si>
  <si>
    <t>Implementierung und Onboarding</t>
  </si>
  <si>
    <t>Übernahme Bestand und Erstinventur</t>
  </si>
  <si>
    <t>rund 891 SKU, 440 Palettenplätze</t>
  </si>
  <si>
    <t>Jährliche Inventur</t>
  </si>
  <si>
    <t>p.a.</t>
  </si>
  <si>
    <t>Summe Kosten p.a.</t>
  </si>
  <si>
    <t>7. Rahmenbedingungen - bitte in Spalte B als Text beantworten</t>
  </si>
  <si>
    <t>Mindestumsatz je Monat</t>
  </si>
  <si>
    <t>Betrag in EUR oder keiner</t>
  </si>
  <si>
    <t>Preisgleitklausel</t>
  </si>
  <si>
    <t>Index, Anpassungsrhythmus, Kappung</t>
  </si>
  <si>
    <t>Vertragslaufzeit und Kündigungsfrist</t>
  </si>
  <si>
    <t>Anbindung SAP S/4HANA Cloud Public Edition</t>
  </si>
  <si>
    <t>IDoc, OData, Referenzkunde</t>
  </si>
  <si>
    <t>Ausfuhrabwicklung CH, UK, NO in Eigenleistung</t>
  </si>
  <si>
    <t>ja oder nein, mit oder ohne Dienstleister</t>
  </si>
  <si>
    <t>Freie Kapazität zum 01.10.2027</t>
  </si>
  <si>
    <t>Palettenplätze und Kartonplätze</t>
  </si>
  <si>
    <t>Standort des vorgesehenen Lagers</t>
  </si>
  <si>
    <t>Adresse</t>
  </si>
  <si>
    <t>Realistische Onboarding-Dauer ab Vertragsschluss</t>
  </si>
  <si>
    <t>Wochen bis Go-live</t>
  </si>
  <si>
    <t>keiner</t>
  </si>
  <si>
    <t>Jährliche Anpassung zum 1.1. nach VPI (Destatis), Kappung 4 % p.a.; Fracht gebunden an die Preislisten von DHL bzw. Spediteur (Weitergabe 1:1)</t>
  </si>
  <si>
    <t>24 Monate Erstlaufzeit ab Go-live, danach Verlängerung um 12 Monate; Kündigungsfrist 6 Monate zum Laufzeitende</t>
  </si>
  <si>
    <t>OData (SAP Business Accelerator Hub, Communication Arrangements) als Eigenentwicklung; IDoc über SAP Integration Suite auf Anfrage; kein SAP-Referenzkunde</t>
  </si>
  <si>
    <t>Paket: ja, in Eigenleistung (Zolldaten CN23, Verzollung DHL). Palette/Stückgut: mit Zollpartner (Ausfuhranmeldung ATLAS)</t>
  </si>
  <si>
    <t>440 Palettenplätze und 730 Kartonplätze zum 01.10.2027 reserviert</t>
  </si>
  <si>
    <t>LogYou GmbH, Butzbach</t>
  </si>
  <si>
    <t>4 Wochen ab Vertragsschluss; SAP-Anbindung parallel 2 Wochen</t>
  </si>
  <si>
    <t>DHL Vertrag</t>
  </si>
  <si>
    <t>Bei Bedarf kann der Rahmenvertrag vom Kunden übernommen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</si>
</sst>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&quot; EUR&quot;"/>
  </numFmts>
  <fonts count="8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i/>
      <sz val="9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5" borderId="1" xfId="0" applyFont="1" applyFill="1" applyBorder="1"/>
    <xf numFmtId="0" fontId="2" fillId="0" borderId="0" xfId="0" applyFont="1" applyAlignment="1">
      <alignment vertical="top" wrapText="1"/>
    </xf>
    <xf numFmtId="0" fontId="3" fillId="2" borderId="0" xfId="0" applyFont="1" applyFill="1"/>
    <xf numFmtId="0" fontId="2" fillId="0" borderId="0" xfId="0" applyFont="1"/>
    <xf numFmtId="0" fontId="1" fillId="0" borderId="0" xfId="0" applyFont="1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/>
    </xf>
    <xf numFmtId="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2" fillId="4" borderId="1" xfId="0" applyFont="1" applyFill="1" applyBorder="1"/>
    <xf numFmtId="165" fontId="2" fillId="4" borderId="1" xfId="0" applyNumberFormat="1" applyFont="1" applyFill="1" applyBorder="1"/>
    <xf numFmtId="3" fontId="6" fillId="4" borderId="1" xfId="0" applyNumberFormat="1" applyFont="1" applyFill="1" applyBorder="1"/>
    <xf numFmtId="165" fontId="7" fillId="5" borderId="1" xfId="0" applyNumberFormat="1" applyFont="1" applyFill="1" applyBorder="1"/>
    <xf numFmtId="3" fontId="5" fillId="0" borderId="1" xfId="0" applyNumberFormat="1" applyFont="1" applyBorder="1"/>
    <xf numFmtId="165" fontId="5" fillId="0" borderId="1" xfId="0" applyNumberFormat="1" applyFont="1" applyBorder="1"/>
    <xf numFmtId="0" fontId="4" fillId="3" borderId="1" xfId="0" applyFont="1" applyFill="1" applyBorder="1"/>
    <xf numFmtId="0" fontId="0" fillId="3" borderId="1" xfId="0" applyFill="1" applyBorder="1"/>
    <xf numFmtId="165" fontId="4" fillId="3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zoomScaleNormal="100" workbookViewId="0">
      <selection sqref="A1:D1"/>
    </sheetView>
  </sheetViews>
  <sheetFormatPr baseColWidth="10" defaultColWidth="8.6640625" defaultRowHeight="15" x14ac:dyDescent="0.2"/>
  <cols>
    <col min="1" max="1" width="46" customWidth="1"/>
    <col min="2" max="2" width="18" customWidth="1"/>
    <col min="3" max="3" width="14" customWidth="1"/>
    <col min="4" max="4" width="62" customWidth="1"/>
  </cols>
  <sheetData>
    <row r="1" spans="1:4" ht="18" x14ac:dyDescent="0.2">
      <c r="A1" s="5" t="s">
        <v>0</v>
      </c>
      <c r="B1" s="5"/>
      <c r="C1" s="5"/>
      <c r="D1" s="5"/>
    </row>
    <row r="3" spans="1:4" x14ac:dyDescent="0.2">
      <c r="A3" s="4" t="s">
        <v>1</v>
      </c>
      <c r="B3" s="4"/>
      <c r="C3" s="4"/>
      <c r="D3" s="4"/>
    </row>
    <row r="5" spans="1:4" x14ac:dyDescent="0.2">
      <c r="A5" s="3" t="s">
        <v>2</v>
      </c>
      <c r="B5" s="3"/>
      <c r="C5" s="3"/>
      <c r="D5" s="3"/>
    </row>
    <row r="6" spans="1:4" x14ac:dyDescent="0.2">
      <c r="A6" s="6" t="s">
        <v>3</v>
      </c>
      <c r="B6" s="6" t="s">
        <v>4</v>
      </c>
      <c r="C6" s="6" t="s">
        <v>5</v>
      </c>
      <c r="D6" s="6" t="s">
        <v>6</v>
      </c>
    </row>
    <row r="7" spans="1:4" x14ac:dyDescent="0.2">
      <c r="A7" s="7" t="s">
        <v>7</v>
      </c>
      <c r="B7" s="8" t="s">
        <v>8</v>
      </c>
      <c r="C7" s="7"/>
      <c r="D7" s="9" t="s">
        <v>9</v>
      </c>
    </row>
    <row r="8" spans="1:4" x14ac:dyDescent="0.2">
      <c r="A8" s="7" t="s">
        <v>10</v>
      </c>
      <c r="B8" s="8">
        <v>100</v>
      </c>
      <c r="C8" s="7" t="s">
        <v>11</v>
      </c>
      <c r="D8" s="9" t="s">
        <v>12</v>
      </c>
    </row>
    <row r="9" spans="1:4" x14ac:dyDescent="0.2">
      <c r="A9" s="7" t="s">
        <v>13</v>
      </c>
      <c r="B9" s="8" t="s">
        <v>14</v>
      </c>
      <c r="C9" s="7"/>
      <c r="D9" s="9" t="s">
        <v>15</v>
      </c>
    </row>
    <row r="10" spans="1:4" x14ac:dyDescent="0.2">
      <c r="A10" s="7" t="s">
        <v>16</v>
      </c>
      <c r="B10" s="8" t="s">
        <v>17</v>
      </c>
      <c r="C10" s="7"/>
      <c r="D10" s="9" t="s">
        <v>18</v>
      </c>
    </row>
    <row r="11" spans="1:4" x14ac:dyDescent="0.2">
      <c r="A11" s="7" t="s">
        <v>19</v>
      </c>
      <c r="B11" s="8" t="s">
        <v>20</v>
      </c>
      <c r="C11" s="7"/>
      <c r="D11" s="9" t="s">
        <v>21</v>
      </c>
    </row>
    <row r="13" spans="1:4" x14ac:dyDescent="0.2">
      <c r="A13" s="3" t="s">
        <v>22</v>
      </c>
      <c r="B13" s="3"/>
      <c r="C13" s="3"/>
      <c r="D13" s="3"/>
    </row>
    <row r="14" spans="1:4" x14ac:dyDescent="0.2">
      <c r="A14" s="6" t="s">
        <v>23</v>
      </c>
      <c r="B14" s="6" t="s">
        <v>24</v>
      </c>
      <c r="C14" s="6" t="s">
        <v>5</v>
      </c>
      <c r="D14" s="6" t="s">
        <v>6</v>
      </c>
    </row>
    <row r="15" spans="1:4" x14ac:dyDescent="0.2">
      <c r="A15" s="7" t="s">
        <v>25</v>
      </c>
      <c r="B15" s="10">
        <v>7950</v>
      </c>
      <c r="C15" s="7" t="s">
        <v>11</v>
      </c>
      <c r="D15" s="9" t="s">
        <v>26</v>
      </c>
    </row>
    <row r="16" spans="1:4" x14ac:dyDescent="0.2">
      <c r="A16" s="7" t="s">
        <v>27</v>
      </c>
      <c r="B16" s="10">
        <v>663</v>
      </c>
      <c r="C16" s="7" t="s">
        <v>11</v>
      </c>
      <c r="D16" s="9" t="s">
        <v>28</v>
      </c>
    </row>
    <row r="17" spans="1:4" x14ac:dyDescent="0.2">
      <c r="A17" s="7" t="s">
        <v>29</v>
      </c>
      <c r="B17" s="10">
        <v>556</v>
      </c>
      <c r="C17" s="7" t="s">
        <v>11</v>
      </c>
      <c r="D17" s="9" t="s">
        <v>30</v>
      </c>
    </row>
    <row r="18" spans="1:4" x14ac:dyDescent="0.2">
      <c r="A18" s="7" t="s">
        <v>31</v>
      </c>
      <c r="B18" s="11">
        <v>0.1</v>
      </c>
      <c r="C18" s="7" t="s">
        <v>32</v>
      </c>
      <c r="D18" s="9" t="s">
        <v>33</v>
      </c>
    </row>
    <row r="19" spans="1:4" x14ac:dyDescent="0.2">
      <c r="A19" s="7" t="s">
        <v>34</v>
      </c>
      <c r="B19" s="10">
        <v>3</v>
      </c>
      <c r="C19" s="7" t="s">
        <v>11</v>
      </c>
      <c r="D19" s="9" t="s">
        <v>35</v>
      </c>
    </row>
    <row r="20" spans="1:4" x14ac:dyDescent="0.2">
      <c r="A20" s="7" t="s">
        <v>36</v>
      </c>
      <c r="B20" s="10">
        <v>3</v>
      </c>
      <c r="C20" s="7" t="s">
        <v>11</v>
      </c>
      <c r="D20" s="9" t="s">
        <v>37</v>
      </c>
    </row>
    <row r="21" spans="1:4" x14ac:dyDescent="0.2">
      <c r="A21" s="7" t="s">
        <v>38</v>
      </c>
      <c r="B21" s="10">
        <v>965</v>
      </c>
      <c r="C21" s="7" t="s">
        <v>39</v>
      </c>
      <c r="D21" s="9" t="s">
        <v>40</v>
      </c>
    </row>
    <row r="23" spans="1:4" x14ac:dyDescent="0.2">
      <c r="A23" s="3" t="s">
        <v>41</v>
      </c>
      <c r="B23" s="3"/>
      <c r="C23" s="3"/>
      <c r="D23" s="3"/>
    </row>
    <row r="24" spans="1:4" x14ac:dyDescent="0.2">
      <c r="A24" s="6" t="s">
        <v>23</v>
      </c>
      <c r="B24" s="6" t="s">
        <v>4</v>
      </c>
      <c r="C24" s="6" t="s">
        <v>5</v>
      </c>
      <c r="D24" s="6" t="s">
        <v>6</v>
      </c>
    </row>
    <row r="25" spans="1:4" x14ac:dyDescent="0.2">
      <c r="A25" s="7" t="s">
        <v>42</v>
      </c>
      <c r="B25" s="12">
        <v>3</v>
      </c>
      <c r="C25" s="7" t="s">
        <v>43</v>
      </c>
      <c r="D25" s="9" t="s">
        <v>44</v>
      </c>
    </row>
    <row r="26" spans="1:4" x14ac:dyDescent="0.2">
      <c r="A26" s="7" t="s">
        <v>45</v>
      </c>
      <c r="B26" s="10">
        <v>108</v>
      </c>
      <c r="C26" s="7" t="s">
        <v>43</v>
      </c>
      <c r="D26" s="9" t="s">
        <v>46</v>
      </c>
    </row>
    <row r="27" spans="1:4" x14ac:dyDescent="0.2">
      <c r="A27" s="7" t="s">
        <v>47</v>
      </c>
      <c r="B27" s="13">
        <v>0.38</v>
      </c>
      <c r="C27" s="7" t="s">
        <v>48</v>
      </c>
      <c r="D27" s="9"/>
    </row>
    <row r="28" spans="1:4" x14ac:dyDescent="0.2">
      <c r="A28" s="7" t="s">
        <v>49</v>
      </c>
      <c r="B28" s="10">
        <v>100</v>
      </c>
      <c r="C28" s="7" t="s">
        <v>11</v>
      </c>
      <c r="D28" s="9" t="s">
        <v>50</v>
      </c>
    </row>
    <row r="29" spans="1:4" ht="26" x14ac:dyDescent="0.2">
      <c r="A29" s="7" t="s">
        <v>51</v>
      </c>
      <c r="B29" s="8" t="s">
        <v>52</v>
      </c>
      <c r="C29" s="7"/>
      <c r="D29" s="9" t="s">
        <v>53</v>
      </c>
    </row>
    <row r="31" spans="1:4" x14ac:dyDescent="0.2">
      <c r="A31" s="3" t="s">
        <v>54</v>
      </c>
      <c r="B31" s="3"/>
      <c r="C31" s="3"/>
      <c r="D31" s="3"/>
    </row>
    <row r="32" spans="1:4" x14ac:dyDescent="0.2">
      <c r="A32" s="6" t="s">
        <v>23</v>
      </c>
      <c r="B32" s="6" t="s">
        <v>24</v>
      </c>
      <c r="C32" s="6" t="s">
        <v>5</v>
      </c>
      <c r="D32" s="6" t="s">
        <v>6</v>
      </c>
    </row>
    <row r="33" spans="1:4" x14ac:dyDescent="0.2">
      <c r="A33" s="7" t="s">
        <v>55</v>
      </c>
      <c r="B33" s="10">
        <v>866</v>
      </c>
      <c r="C33" s="7" t="s">
        <v>11</v>
      </c>
      <c r="D33" s="9" t="s">
        <v>56</v>
      </c>
    </row>
    <row r="34" spans="1:4" x14ac:dyDescent="0.2">
      <c r="A34" s="7" t="s">
        <v>57</v>
      </c>
      <c r="B34" s="10">
        <v>1528</v>
      </c>
      <c r="C34" s="7" t="s">
        <v>11</v>
      </c>
      <c r="D34" s="9" t="s">
        <v>58</v>
      </c>
    </row>
    <row r="35" spans="1:4" x14ac:dyDescent="0.2">
      <c r="A35" s="7" t="s">
        <v>59</v>
      </c>
      <c r="B35" s="10">
        <v>313674</v>
      </c>
      <c r="C35" s="7" t="s">
        <v>11</v>
      </c>
      <c r="D35" s="9"/>
    </row>
    <row r="36" spans="1:4" x14ac:dyDescent="0.2">
      <c r="A36" s="7" t="s">
        <v>60</v>
      </c>
      <c r="B36" s="11">
        <v>0.23</v>
      </c>
      <c r="C36" s="7" t="s">
        <v>32</v>
      </c>
      <c r="D36" s="9" t="s">
        <v>61</v>
      </c>
    </row>
    <row r="37" spans="1:4" x14ac:dyDescent="0.2">
      <c r="A37" s="7" t="s">
        <v>62</v>
      </c>
      <c r="B37" s="12">
        <v>1.9</v>
      </c>
      <c r="C37" s="7" t="s">
        <v>63</v>
      </c>
      <c r="D37" s="9" t="s">
        <v>64</v>
      </c>
    </row>
    <row r="38" spans="1:4" x14ac:dyDescent="0.2">
      <c r="A38" s="7" t="s">
        <v>65</v>
      </c>
      <c r="B38" s="8" t="s">
        <v>66</v>
      </c>
      <c r="C38" s="7"/>
      <c r="D38" s="9" t="s">
        <v>67</v>
      </c>
    </row>
    <row r="40" spans="1:4" x14ac:dyDescent="0.2">
      <c r="A40" s="3" t="s">
        <v>68</v>
      </c>
      <c r="B40" s="3"/>
      <c r="C40" s="3"/>
      <c r="D40" s="3"/>
    </row>
    <row r="41" spans="1:4" x14ac:dyDescent="0.2">
      <c r="A41" s="6" t="s">
        <v>23</v>
      </c>
      <c r="B41" s="6" t="s">
        <v>4</v>
      </c>
      <c r="C41" s="6" t="s">
        <v>5</v>
      </c>
      <c r="D41" s="6" t="s">
        <v>6</v>
      </c>
    </row>
    <row r="42" spans="1:4" x14ac:dyDescent="0.2">
      <c r="A42" s="7" t="s">
        <v>69</v>
      </c>
      <c r="B42" s="10">
        <v>440</v>
      </c>
      <c r="C42" s="7" t="s">
        <v>70</v>
      </c>
      <c r="D42" s="9" t="s">
        <v>71</v>
      </c>
    </row>
    <row r="43" spans="1:4" x14ac:dyDescent="0.2">
      <c r="A43" s="7" t="s">
        <v>72</v>
      </c>
      <c r="B43" s="10">
        <v>730</v>
      </c>
      <c r="C43" s="7" t="s">
        <v>70</v>
      </c>
      <c r="D43" s="9" t="s">
        <v>73</v>
      </c>
    </row>
    <row r="44" spans="1:4" x14ac:dyDescent="0.2">
      <c r="A44" s="7" t="s">
        <v>74</v>
      </c>
      <c r="B44" s="14">
        <v>711938</v>
      </c>
      <c r="C44" s="7" t="s">
        <v>75</v>
      </c>
      <c r="D44" s="9" t="s">
        <v>76</v>
      </c>
    </row>
    <row r="45" spans="1:4" x14ac:dyDescent="0.2">
      <c r="A45" s="7" t="s">
        <v>77</v>
      </c>
      <c r="B45" s="14">
        <v>1600000</v>
      </c>
      <c r="C45" s="7" t="s">
        <v>75</v>
      </c>
      <c r="D45" s="9" t="s">
        <v>78</v>
      </c>
    </row>
    <row r="46" spans="1:4" x14ac:dyDescent="0.2">
      <c r="A46" s="7" t="s">
        <v>79</v>
      </c>
      <c r="B46" s="12">
        <f>B42*1.728+B43*0.064</f>
        <v>807.04</v>
      </c>
      <c r="C46" s="7" t="s">
        <v>48</v>
      </c>
      <c r="D46" s="9" t="s">
        <v>80</v>
      </c>
    </row>
    <row r="48" spans="1:4" x14ac:dyDescent="0.2">
      <c r="A48" s="3" t="s">
        <v>81</v>
      </c>
      <c r="B48" s="3"/>
      <c r="C48" s="3"/>
      <c r="D48" s="3"/>
    </row>
    <row r="49" spans="1:4" x14ac:dyDescent="0.2">
      <c r="A49" s="6" t="s">
        <v>3</v>
      </c>
      <c r="B49" s="6" t="s">
        <v>4</v>
      </c>
      <c r="C49" s="6" t="s">
        <v>5</v>
      </c>
      <c r="D49" s="6" t="s">
        <v>6</v>
      </c>
    </row>
    <row r="50" spans="1:4" x14ac:dyDescent="0.2">
      <c r="A50" s="7" t="s">
        <v>82</v>
      </c>
      <c r="B50" s="8" t="s">
        <v>83</v>
      </c>
      <c r="C50" s="7"/>
      <c r="D50" s="9"/>
    </row>
    <row r="51" spans="1:4" x14ac:dyDescent="0.2">
      <c r="A51" s="7" t="s">
        <v>84</v>
      </c>
      <c r="B51" s="8" t="s">
        <v>85</v>
      </c>
      <c r="C51" s="7"/>
      <c r="D51" s="9" t="s">
        <v>86</v>
      </c>
    </row>
    <row r="52" spans="1:4" x14ac:dyDescent="0.2">
      <c r="A52" s="7" t="s">
        <v>87</v>
      </c>
      <c r="B52" s="8" t="s">
        <v>88</v>
      </c>
      <c r="C52" s="7"/>
      <c r="D52" s="9" t="s">
        <v>89</v>
      </c>
    </row>
    <row r="53" spans="1:4" x14ac:dyDescent="0.2">
      <c r="A53" s="7" t="s">
        <v>90</v>
      </c>
      <c r="B53" s="8" t="s">
        <v>91</v>
      </c>
      <c r="C53" s="7"/>
      <c r="D53" s="9" t="s">
        <v>92</v>
      </c>
    </row>
    <row r="55" spans="1:4" x14ac:dyDescent="0.2">
      <c r="A55" s="3" t="s">
        <v>93</v>
      </c>
      <c r="B55" s="3"/>
      <c r="C55" s="3"/>
      <c r="D55" s="3"/>
    </row>
    <row r="56" spans="1:4" ht="15" customHeight="1" x14ac:dyDescent="0.2">
      <c r="A56" s="2" t="s">
        <v>94</v>
      </c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</sheetData>
  <mergeCells count="10">
    <mergeCell ref="A31:D31"/>
    <mergeCell ref="A40:D40"/>
    <mergeCell ref="A48:D48"/>
    <mergeCell ref="A55:D55"/>
    <mergeCell ref="A56:D59"/>
    <mergeCell ref="A1:D1"/>
    <mergeCell ref="A3:D3"/>
    <mergeCell ref="A5:D5"/>
    <mergeCell ref="A13:D13"/>
    <mergeCell ref="A23:D2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showGridLines="0" tabSelected="1" zoomScaleNormal="100" workbookViewId="0">
      <selection activeCell="B79" sqref="B79"/>
    </sheetView>
  </sheetViews>
  <sheetFormatPr baseColWidth="10" defaultColWidth="8.6640625" defaultRowHeight="15" x14ac:dyDescent="0.2"/>
  <cols>
    <col min="1" max="1" width="52" customWidth="1"/>
    <col min="2" max="2" width="16" customWidth="1"/>
    <col min="3" max="3" width="14" customWidth="1"/>
    <col min="4" max="5" width="16" customWidth="1"/>
    <col min="6" max="6" width="40" customWidth="1"/>
  </cols>
  <sheetData>
    <row r="1" spans="1:6" ht="18" x14ac:dyDescent="0.2">
      <c r="A1" s="5" t="s">
        <v>95</v>
      </c>
      <c r="B1" s="5"/>
      <c r="C1" s="5"/>
      <c r="D1" s="5"/>
      <c r="E1" s="5"/>
      <c r="F1" s="5"/>
    </row>
    <row r="3" spans="1:6" ht="15" customHeight="1" x14ac:dyDescent="0.2">
      <c r="A3" s="2" t="s">
        <v>96</v>
      </c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6" spans="1:6" x14ac:dyDescent="0.2">
      <c r="A6" s="3" t="s">
        <v>97</v>
      </c>
      <c r="B6" s="3"/>
      <c r="C6" s="3"/>
      <c r="D6" s="3"/>
      <c r="E6" s="3"/>
      <c r="F6" s="3"/>
    </row>
    <row r="7" spans="1:6" ht="30" x14ac:dyDescent="0.2">
      <c r="A7" s="6" t="s">
        <v>98</v>
      </c>
      <c r="B7" s="6" t="s">
        <v>99</v>
      </c>
      <c r="C7" s="6" t="s">
        <v>100</v>
      </c>
      <c r="D7" s="6" t="s">
        <v>5</v>
      </c>
      <c r="E7" s="6" t="s">
        <v>101</v>
      </c>
      <c r="F7" s="6" t="s">
        <v>102</v>
      </c>
    </row>
    <row r="8" spans="1:6" x14ac:dyDescent="0.2">
      <c r="A8" s="15" t="s">
        <v>103</v>
      </c>
      <c r="B8" s="16">
        <v>9.5</v>
      </c>
      <c r="C8" s="17">
        <v>5280</v>
      </c>
      <c r="D8" s="15" t="s">
        <v>104</v>
      </c>
      <c r="E8" s="16">
        <f>B8*C8</f>
        <v>50160</v>
      </c>
      <c r="F8" s="15" t="s">
        <v>105</v>
      </c>
    </row>
    <row r="10" spans="1:6" x14ac:dyDescent="0.2">
      <c r="A10" s="3" t="s">
        <v>106</v>
      </c>
      <c r="B10" s="3"/>
      <c r="C10" s="3"/>
      <c r="D10" s="3"/>
      <c r="E10" s="3"/>
      <c r="F10" s="3"/>
    </row>
    <row r="11" spans="1:6" ht="30" x14ac:dyDescent="0.2">
      <c r="A11" s="6" t="s">
        <v>98</v>
      </c>
      <c r="B11" s="6" t="s">
        <v>99</v>
      </c>
      <c r="C11" s="6" t="s">
        <v>100</v>
      </c>
      <c r="D11" s="6" t="s">
        <v>5</v>
      </c>
      <c r="E11" s="6" t="s">
        <v>101</v>
      </c>
      <c r="F11" s="6" t="s">
        <v>102</v>
      </c>
    </row>
    <row r="12" spans="1:6" x14ac:dyDescent="0.2">
      <c r="A12" s="7" t="s">
        <v>107</v>
      </c>
      <c r="B12" s="18">
        <v>13.9</v>
      </c>
      <c r="C12" s="19">
        <v>5280</v>
      </c>
      <c r="D12" s="7" t="s">
        <v>104</v>
      </c>
      <c r="E12" s="20">
        <f>IF(B12="","",B12*C12)</f>
        <v>73392</v>
      </c>
      <c r="F12" s="9" t="s">
        <v>108</v>
      </c>
    </row>
    <row r="13" spans="1:6" x14ac:dyDescent="0.2">
      <c r="A13" s="7" t="s">
        <v>109</v>
      </c>
      <c r="B13" s="18">
        <v>3.5</v>
      </c>
      <c r="C13" s="19">
        <v>8760</v>
      </c>
      <c r="D13" s="7" t="s">
        <v>104</v>
      </c>
      <c r="E13" s="20">
        <f>IF(B13="","",B13*C13)</f>
        <v>30660</v>
      </c>
      <c r="F13" s="9" t="s">
        <v>110</v>
      </c>
    </row>
    <row r="14" spans="1:6" ht="26" x14ac:dyDescent="0.2">
      <c r="A14" s="7" t="s">
        <v>111</v>
      </c>
      <c r="B14" s="18"/>
      <c r="C14" s="19">
        <v>9682</v>
      </c>
      <c r="D14" s="7" t="s">
        <v>112</v>
      </c>
      <c r="E14" s="20" t="str">
        <f>IF(B14="","",B14*C14)</f>
        <v/>
      </c>
      <c r="F14" s="9" t="s">
        <v>113</v>
      </c>
    </row>
    <row r="15" spans="1:6" x14ac:dyDescent="0.2">
      <c r="A15" s="7" t="s">
        <v>114</v>
      </c>
      <c r="B15" s="18">
        <v>0</v>
      </c>
      <c r="C15" s="19">
        <v>12</v>
      </c>
      <c r="D15" s="7" t="s">
        <v>115</v>
      </c>
      <c r="E15" s="20">
        <f>IF(B15="","",B15*C15)</f>
        <v>0</v>
      </c>
      <c r="F15" s="9" t="s">
        <v>116</v>
      </c>
    </row>
    <row r="17" spans="1:6" x14ac:dyDescent="0.2">
      <c r="A17" s="3" t="s">
        <v>117</v>
      </c>
      <c r="B17" s="3"/>
      <c r="C17" s="3"/>
      <c r="D17" s="3"/>
      <c r="E17" s="3"/>
      <c r="F17" s="3"/>
    </row>
    <row r="18" spans="1:6" ht="30" x14ac:dyDescent="0.2">
      <c r="A18" s="6" t="s">
        <v>98</v>
      </c>
      <c r="B18" s="6" t="s">
        <v>99</v>
      </c>
      <c r="C18" s="6" t="s">
        <v>100</v>
      </c>
      <c r="D18" s="6" t="s">
        <v>5</v>
      </c>
      <c r="E18" s="6" t="s">
        <v>101</v>
      </c>
      <c r="F18" s="6" t="s">
        <v>102</v>
      </c>
    </row>
    <row r="19" spans="1:6" x14ac:dyDescent="0.2">
      <c r="A19" s="7" t="s">
        <v>118</v>
      </c>
      <c r="B19" s="18">
        <v>0</v>
      </c>
      <c r="C19" s="19">
        <v>866</v>
      </c>
      <c r="D19" s="7" t="s">
        <v>119</v>
      </c>
      <c r="E19" s="20">
        <f>IF(B19="","",B19*C19)</f>
        <v>0</v>
      </c>
      <c r="F19" s="9" t="s">
        <v>120</v>
      </c>
    </row>
    <row r="20" spans="1:6" x14ac:dyDescent="0.2">
      <c r="A20" s="7" t="s">
        <v>121</v>
      </c>
      <c r="B20" s="18">
        <v>0</v>
      </c>
      <c r="C20" s="19">
        <v>1528</v>
      </c>
      <c r="D20" s="7" t="s">
        <v>122</v>
      </c>
      <c r="E20" s="20">
        <f>IF(B20="","",B20*C20)</f>
        <v>0</v>
      </c>
      <c r="F20" s="9"/>
    </row>
    <row r="21" spans="1:6" x14ac:dyDescent="0.2">
      <c r="A21" s="7" t="s">
        <v>123</v>
      </c>
      <c r="B21" s="18">
        <v>9.5</v>
      </c>
      <c r="C21" s="19">
        <v>199</v>
      </c>
      <c r="D21" s="7" t="s">
        <v>124</v>
      </c>
      <c r="E21" s="20">
        <f>IF(B21="","",B21*C21)</f>
        <v>1890.5</v>
      </c>
      <c r="F21" s="9" t="s">
        <v>125</v>
      </c>
    </row>
    <row r="22" spans="1:6" x14ac:dyDescent="0.2">
      <c r="A22" s="7" t="s">
        <v>126</v>
      </c>
      <c r="B22" s="18">
        <v>9.5</v>
      </c>
      <c r="C22" s="19">
        <v>866</v>
      </c>
      <c r="D22" s="7" t="s">
        <v>127</v>
      </c>
      <c r="E22" s="20">
        <f>IF(B22="","",B22*C22)</f>
        <v>8227</v>
      </c>
      <c r="F22" s="9" t="s">
        <v>128</v>
      </c>
    </row>
    <row r="24" spans="1:6" x14ac:dyDescent="0.2">
      <c r="A24" s="3" t="s">
        <v>129</v>
      </c>
      <c r="B24" s="3"/>
      <c r="C24" s="3"/>
      <c r="D24" s="3"/>
      <c r="E24" s="3"/>
      <c r="F24" s="3"/>
    </row>
    <row r="25" spans="1:6" ht="30" x14ac:dyDescent="0.2">
      <c r="A25" s="6" t="s">
        <v>98</v>
      </c>
      <c r="B25" s="6" t="s">
        <v>99</v>
      </c>
      <c r="C25" s="6" t="s">
        <v>100</v>
      </c>
      <c r="D25" s="6" t="s">
        <v>5</v>
      </c>
      <c r="E25" s="6" t="s">
        <v>101</v>
      </c>
      <c r="F25" s="6" t="s">
        <v>102</v>
      </c>
    </row>
    <row r="26" spans="1:6" x14ac:dyDescent="0.2">
      <c r="A26" s="7" t="s">
        <v>130</v>
      </c>
      <c r="B26" s="18">
        <v>2.9</v>
      </c>
      <c r="C26" s="19">
        <v>7950</v>
      </c>
      <c r="D26" s="7" t="s">
        <v>131</v>
      </c>
      <c r="E26" s="20">
        <f t="shared" ref="E26:E33" si="0">IF(B26="","",B26*C26)</f>
        <v>23055</v>
      </c>
      <c r="F26" s="9" t="s">
        <v>132</v>
      </c>
    </row>
    <row r="27" spans="1:6" x14ac:dyDescent="0.2">
      <c r="A27" s="7" t="s">
        <v>133</v>
      </c>
      <c r="B27" s="18">
        <v>0</v>
      </c>
      <c r="C27" s="19">
        <v>23850</v>
      </c>
      <c r="D27" s="7" t="s">
        <v>122</v>
      </c>
      <c r="E27" s="20">
        <f t="shared" si="0"/>
        <v>0</v>
      </c>
      <c r="F27" s="9" t="s">
        <v>134</v>
      </c>
    </row>
    <row r="28" spans="1:6" x14ac:dyDescent="0.2">
      <c r="A28" s="7" t="s">
        <v>135</v>
      </c>
      <c r="B28" s="18">
        <v>0.45</v>
      </c>
      <c r="C28" s="19">
        <v>23850</v>
      </c>
      <c r="D28" s="7" t="s">
        <v>11</v>
      </c>
      <c r="E28" s="20">
        <f t="shared" si="0"/>
        <v>10732.5</v>
      </c>
      <c r="F28" s="9" t="s">
        <v>136</v>
      </c>
    </row>
    <row r="29" spans="1:6" x14ac:dyDescent="0.2">
      <c r="A29" s="7" t="s">
        <v>137</v>
      </c>
      <c r="B29" s="18">
        <v>0.9</v>
      </c>
      <c r="C29" s="19">
        <v>7950</v>
      </c>
      <c r="D29" s="7" t="s">
        <v>138</v>
      </c>
      <c r="E29" s="20">
        <f t="shared" si="0"/>
        <v>7155</v>
      </c>
      <c r="F29" s="9" t="s">
        <v>139</v>
      </c>
    </row>
    <row r="30" spans="1:6" x14ac:dyDescent="0.2">
      <c r="A30" s="7" t="s">
        <v>140</v>
      </c>
      <c r="B30" s="18">
        <v>14.5</v>
      </c>
      <c r="C30" s="19">
        <v>199</v>
      </c>
      <c r="D30" s="7" t="s">
        <v>124</v>
      </c>
      <c r="E30" s="20">
        <f t="shared" si="0"/>
        <v>2885.5</v>
      </c>
      <c r="F30" s="9"/>
    </row>
    <row r="31" spans="1:6" ht="26" x14ac:dyDescent="0.2">
      <c r="A31" s="7" t="s">
        <v>141</v>
      </c>
      <c r="B31" s="18">
        <v>6.5</v>
      </c>
      <c r="C31" s="19">
        <v>500</v>
      </c>
      <c r="D31" s="7" t="s">
        <v>138</v>
      </c>
      <c r="E31" s="20">
        <f t="shared" si="0"/>
        <v>3250</v>
      </c>
      <c r="F31" s="9" t="s">
        <v>142</v>
      </c>
    </row>
    <row r="32" spans="1:6" x14ac:dyDescent="0.2">
      <c r="A32" s="7" t="s">
        <v>143</v>
      </c>
      <c r="B32" s="18">
        <v>4.9000000000000004</v>
      </c>
      <c r="C32" s="19">
        <v>890</v>
      </c>
      <c r="D32" s="7" t="s">
        <v>131</v>
      </c>
      <c r="E32" s="20">
        <f t="shared" si="0"/>
        <v>4361</v>
      </c>
      <c r="F32" s="9" t="s">
        <v>144</v>
      </c>
    </row>
    <row r="33" spans="1:6" x14ac:dyDescent="0.2">
      <c r="A33" s="7" t="s">
        <v>145</v>
      </c>
      <c r="B33" s="18">
        <v>1.5</v>
      </c>
      <c r="C33" s="19">
        <v>400</v>
      </c>
      <c r="D33" s="7" t="s">
        <v>146</v>
      </c>
      <c r="E33" s="20">
        <f t="shared" si="0"/>
        <v>600</v>
      </c>
      <c r="F33" s="9" t="s">
        <v>147</v>
      </c>
    </row>
    <row r="35" spans="1:6" x14ac:dyDescent="0.2">
      <c r="A35" s="3" t="s">
        <v>148</v>
      </c>
      <c r="B35" s="3"/>
      <c r="C35" s="3"/>
      <c r="D35" s="3"/>
      <c r="E35" s="3"/>
      <c r="F35" s="3"/>
    </row>
    <row r="36" spans="1:6" ht="30" x14ac:dyDescent="0.2">
      <c r="A36" s="6" t="s">
        <v>98</v>
      </c>
      <c r="B36" s="6" t="s">
        <v>99</v>
      </c>
      <c r="C36" s="6" t="s">
        <v>100</v>
      </c>
      <c r="D36" s="6" t="s">
        <v>5</v>
      </c>
      <c r="E36" s="6" t="s">
        <v>101</v>
      </c>
      <c r="F36" s="6" t="s">
        <v>102</v>
      </c>
    </row>
    <row r="37" spans="1:6" x14ac:dyDescent="0.2">
      <c r="A37" s="7" t="s">
        <v>149</v>
      </c>
      <c r="B37" s="18">
        <v>4.5999999999999996</v>
      </c>
      <c r="C37" s="19">
        <v>2000</v>
      </c>
      <c r="D37" s="7" t="s">
        <v>138</v>
      </c>
      <c r="E37" s="20">
        <f t="shared" ref="E37:E46" si="1">IF(B37="","",B37*C37)</f>
        <v>9200</v>
      </c>
      <c r="F37" s="9" t="s">
        <v>150</v>
      </c>
    </row>
    <row r="38" spans="1:6" x14ac:dyDescent="0.2">
      <c r="A38" s="7" t="s">
        <v>151</v>
      </c>
      <c r="B38" s="18">
        <v>5.6</v>
      </c>
      <c r="C38" s="19">
        <v>1000</v>
      </c>
      <c r="D38" s="7" t="s">
        <v>138</v>
      </c>
      <c r="E38" s="20">
        <f t="shared" si="1"/>
        <v>5600</v>
      </c>
      <c r="F38" s="9"/>
    </row>
    <row r="39" spans="1:6" x14ac:dyDescent="0.2">
      <c r="A39" s="7" t="s">
        <v>152</v>
      </c>
      <c r="B39" s="18">
        <v>10.9</v>
      </c>
      <c r="C39" s="19">
        <v>2500</v>
      </c>
      <c r="D39" s="7" t="s">
        <v>138</v>
      </c>
      <c r="E39" s="20">
        <f t="shared" si="1"/>
        <v>27250</v>
      </c>
      <c r="F39" s="9" t="s">
        <v>153</v>
      </c>
    </row>
    <row r="40" spans="1:6" x14ac:dyDescent="0.2">
      <c r="A40" s="7" t="s">
        <v>154</v>
      </c>
      <c r="B40" s="18">
        <v>14.9</v>
      </c>
      <c r="C40" s="19">
        <v>1200</v>
      </c>
      <c r="D40" s="7" t="s">
        <v>138</v>
      </c>
      <c r="E40" s="20">
        <f t="shared" si="1"/>
        <v>17880</v>
      </c>
      <c r="F40" s="9"/>
    </row>
    <row r="41" spans="1:6" x14ac:dyDescent="0.2">
      <c r="A41" s="7" t="s">
        <v>155</v>
      </c>
      <c r="B41" s="18">
        <v>22.9</v>
      </c>
      <c r="C41" s="19">
        <v>800</v>
      </c>
      <c r="D41" s="7" t="s">
        <v>138</v>
      </c>
      <c r="E41" s="20">
        <f t="shared" si="1"/>
        <v>18320</v>
      </c>
      <c r="F41" s="9"/>
    </row>
    <row r="42" spans="1:6" x14ac:dyDescent="0.2">
      <c r="A42" s="7" t="s">
        <v>156</v>
      </c>
      <c r="B42" s="18">
        <v>28.9</v>
      </c>
      <c r="C42" s="19">
        <v>350</v>
      </c>
      <c r="D42" s="7" t="s">
        <v>138</v>
      </c>
      <c r="E42" s="20">
        <f t="shared" si="1"/>
        <v>10115</v>
      </c>
      <c r="F42" s="9"/>
    </row>
    <row r="43" spans="1:6" x14ac:dyDescent="0.2">
      <c r="A43" s="7" t="s">
        <v>157</v>
      </c>
      <c r="B43" s="18">
        <v>59</v>
      </c>
      <c r="C43" s="19">
        <v>120</v>
      </c>
      <c r="D43" s="7" t="s">
        <v>138</v>
      </c>
      <c r="E43" s="20">
        <f t="shared" si="1"/>
        <v>7080</v>
      </c>
      <c r="F43" s="9" t="s">
        <v>158</v>
      </c>
    </row>
    <row r="44" spans="1:6" x14ac:dyDescent="0.2">
      <c r="A44" s="7" t="s">
        <v>159</v>
      </c>
      <c r="B44" s="18">
        <v>119</v>
      </c>
      <c r="C44" s="19">
        <v>180</v>
      </c>
      <c r="D44" s="7" t="s">
        <v>138</v>
      </c>
      <c r="E44" s="20">
        <f t="shared" si="1"/>
        <v>21420</v>
      </c>
      <c r="F44" s="9"/>
    </row>
    <row r="45" spans="1:6" x14ac:dyDescent="0.2">
      <c r="A45" s="7" t="s">
        <v>160</v>
      </c>
      <c r="B45" s="18">
        <v>209</v>
      </c>
      <c r="C45" s="19">
        <v>100</v>
      </c>
      <c r="D45" s="7" t="s">
        <v>138</v>
      </c>
      <c r="E45" s="20">
        <f t="shared" si="1"/>
        <v>20900</v>
      </c>
      <c r="F45" s="9" t="s">
        <v>161</v>
      </c>
    </row>
    <row r="46" spans="1:6" ht="26" x14ac:dyDescent="0.2">
      <c r="A46" s="7" t="s">
        <v>162</v>
      </c>
      <c r="B46" s="18">
        <v>0</v>
      </c>
      <c r="C46" s="19">
        <v>1</v>
      </c>
      <c r="D46" s="7" t="s">
        <v>163</v>
      </c>
      <c r="E46" s="20">
        <f t="shared" si="1"/>
        <v>0</v>
      </c>
      <c r="F46" s="9" t="s">
        <v>164</v>
      </c>
    </row>
    <row r="48" spans="1:6" x14ac:dyDescent="0.2">
      <c r="A48" s="3" t="s">
        <v>165</v>
      </c>
      <c r="B48" s="3"/>
      <c r="C48" s="3"/>
      <c r="D48" s="3"/>
      <c r="E48" s="3"/>
      <c r="F48" s="3"/>
    </row>
    <row r="49" spans="1:6" ht="30" x14ac:dyDescent="0.2">
      <c r="A49" s="6" t="s">
        <v>98</v>
      </c>
      <c r="B49" s="6" t="s">
        <v>99</v>
      </c>
      <c r="C49" s="6" t="s">
        <v>100</v>
      </c>
      <c r="D49" s="6" t="s">
        <v>5</v>
      </c>
      <c r="E49" s="6" t="s">
        <v>101</v>
      </c>
      <c r="F49" s="6" t="s">
        <v>102</v>
      </c>
    </row>
    <row r="50" spans="1:6" x14ac:dyDescent="0.2">
      <c r="A50" s="7" t="s">
        <v>166</v>
      </c>
      <c r="B50" s="18">
        <v>35</v>
      </c>
      <c r="C50" s="19">
        <v>100</v>
      </c>
      <c r="D50" s="7" t="s">
        <v>138</v>
      </c>
      <c r="E50" s="20">
        <f>IF(B50="","",B50*C50)</f>
        <v>3500</v>
      </c>
      <c r="F50" s="9" t="s">
        <v>167</v>
      </c>
    </row>
    <row r="51" spans="1:6" x14ac:dyDescent="0.2">
      <c r="A51" s="7" t="s">
        <v>168</v>
      </c>
      <c r="B51" s="18">
        <v>3</v>
      </c>
      <c r="C51" s="19">
        <v>300</v>
      </c>
      <c r="D51" s="7" t="s">
        <v>122</v>
      </c>
      <c r="E51" s="20">
        <f>IF(B51="","",B51*C51)</f>
        <v>900</v>
      </c>
      <c r="F51" s="9" t="s">
        <v>147</v>
      </c>
    </row>
    <row r="52" spans="1:6" x14ac:dyDescent="0.2">
      <c r="A52" s="7" t="s">
        <v>169</v>
      </c>
      <c r="B52" s="18">
        <v>0</v>
      </c>
      <c r="C52" s="19">
        <v>12</v>
      </c>
      <c r="D52" s="7" t="s">
        <v>127</v>
      </c>
      <c r="E52" s="20">
        <f>IF(B52="","",B52*C52)</f>
        <v>0</v>
      </c>
      <c r="F52" s="9"/>
    </row>
    <row r="54" spans="1:6" x14ac:dyDescent="0.2">
      <c r="A54" s="3" t="s">
        <v>170</v>
      </c>
      <c r="B54" s="3"/>
      <c r="C54" s="3"/>
      <c r="D54" s="3"/>
      <c r="E54" s="3"/>
      <c r="F54" s="3"/>
    </row>
    <row r="55" spans="1:6" ht="30" x14ac:dyDescent="0.2">
      <c r="A55" s="6" t="s">
        <v>98</v>
      </c>
      <c r="B55" s="6" t="s">
        <v>99</v>
      </c>
      <c r="C55" s="6" t="s">
        <v>100</v>
      </c>
      <c r="D55" s="6" t="s">
        <v>5</v>
      </c>
      <c r="E55" s="6" t="s">
        <v>101</v>
      </c>
      <c r="F55" s="6" t="s">
        <v>102</v>
      </c>
    </row>
    <row r="56" spans="1:6" x14ac:dyDescent="0.2">
      <c r="A56" s="7" t="s">
        <v>171</v>
      </c>
      <c r="B56" s="18">
        <v>0</v>
      </c>
      <c r="C56" s="19">
        <v>1</v>
      </c>
      <c r="D56" s="7" t="s">
        <v>172</v>
      </c>
      <c r="E56" s="20">
        <f>IF(B56="","",B56*C56)</f>
        <v>0</v>
      </c>
      <c r="F56" s="9" t="s">
        <v>173</v>
      </c>
    </row>
    <row r="57" spans="1:6" x14ac:dyDescent="0.2">
      <c r="A57" s="7" t="s">
        <v>174</v>
      </c>
      <c r="B57" s="18">
        <v>0</v>
      </c>
      <c r="C57" s="19">
        <v>1</v>
      </c>
      <c r="D57" s="7" t="s">
        <v>172</v>
      </c>
      <c r="E57" s="20">
        <f>IF(B57="","",B57*C57)</f>
        <v>0</v>
      </c>
      <c r="F57" s="9"/>
    </row>
    <row r="58" spans="1:6" x14ac:dyDescent="0.2">
      <c r="A58" s="7" t="s">
        <v>175</v>
      </c>
      <c r="B58" s="18">
        <v>0</v>
      </c>
      <c r="C58" s="19">
        <v>1</v>
      </c>
      <c r="D58" s="7" t="s">
        <v>172</v>
      </c>
      <c r="E58" s="20">
        <f>IF(B58="","",B58*C58)</f>
        <v>0</v>
      </c>
      <c r="F58" s="9" t="s">
        <v>176</v>
      </c>
    </row>
    <row r="59" spans="1:6" x14ac:dyDescent="0.2">
      <c r="A59" s="7" t="s">
        <v>177</v>
      </c>
      <c r="B59" s="18">
        <v>0</v>
      </c>
      <c r="C59" s="19">
        <v>1</v>
      </c>
      <c r="D59" s="7" t="s">
        <v>178</v>
      </c>
      <c r="E59" s="20">
        <f>IF(B59="","",B59*C59)</f>
        <v>0</v>
      </c>
      <c r="F59" s="9"/>
    </row>
    <row r="61" spans="1:6" x14ac:dyDescent="0.2">
      <c r="A61" s="21" t="s">
        <v>179</v>
      </c>
      <c r="B61" s="22"/>
      <c r="C61" s="22"/>
      <c r="D61" s="22"/>
      <c r="E61" s="23">
        <f>SUM(E12,E13,E14,E15,E19,E20,E21,E22,E26,E27,E28,E29,E30,E31,E32,E33,E37,E38,E39,E40,E41,E42,E43,E44,E45,E46,E50,E51,E52,E56,E57,E58,E59)</f>
        <v>308373.5</v>
      </c>
      <c r="F61" s="22"/>
    </row>
    <row r="63" spans="1:6" x14ac:dyDescent="0.2">
      <c r="A63" s="3" t="s">
        <v>180</v>
      </c>
      <c r="B63" s="3"/>
      <c r="C63" s="3"/>
      <c r="D63" s="3"/>
      <c r="E63" s="3"/>
      <c r="F63" s="3"/>
    </row>
    <row r="64" spans="1:6" x14ac:dyDescent="0.2">
      <c r="A64" s="7" t="s">
        <v>181</v>
      </c>
      <c r="B64" s="1" t="s">
        <v>196</v>
      </c>
      <c r="C64" s="1"/>
      <c r="D64" s="1"/>
      <c r="E64" s="1"/>
      <c r="F64" s="24" t="s">
        <v>182</v>
      </c>
    </row>
    <row r="65" spans="1:6" x14ac:dyDescent="0.2">
      <c r="A65" s="7" t="s">
        <v>183</v>
      </c>
      <c r="B65" s="1" t="s">
        <v>197</v>
      </c>
      <c r="C65" s="1"/>
      <c r="D65" s="1"/>
      <c r="E65" s="1"/>
      <c r="F65" s="24" t="s">
        <v>184</v>
      </c>
    </row>
    <row r="66" spans="1:6" x14ac:dyDescent="0.2">
      <c r="A66" s="7" t="s">
        <v>185</v>
      </c>
      <c r="B66" s="1" t="s">
        <v>198</v>
      </c>
      <c r="C66" s="1"/>
      <c r="D66" s="1"/>
      <c r="E66" s="1"/>
      <c r="F66" s="24"/>
    </row>
    <row r="67" spans="1:6" x14ac:dyDescent="0.2">
      <c r="A67" s="7" t="s">
        <v>186</v>
      </c>
      <c r="B67" s="1" t="s">
        <v>199</v>
      </c>
      <c r="C67" s="1"/>
      <c r="D67" s="1"/>
      <c r="E67" s="1"/>
      <c r="F67" s="24" t="s">
        <v>187</v>
      </c>
    </row>
    <row r="68" spans="1:6" x14ac:dyDescent="0.2">
      <c r="A68" s="7" t="s">
        <v>188</v>
      </c>
      <c r="B68" s="1" t="s">
        <v>200</v>
      </c>
      <c r="C68" s="1"/>
      <c r="D68" s="1"/>
      <c r="E68" s="1"/>
      <c r="F68" s="24" t="s">
        <v>189</v>
      </c>
    </row>
    <row r="69" spans="1:6" x14ac:dyDescent="0.2">
      <c r="A69" s="7" t="s">
        <v>190</v>
      </c>
      <c r="B69" s="1" t="s">
        <v>201</v>
      </c>
      <c r="C69" s="1"/>
      <c r="D69" s="1"/>
      <c r="E69" s="1"/>
      <c r="F69" s="24" t="s">
        <v>191</v>
      </c>
    </row>
    <row r="70" spans="1:6" x14ac:dyDescent="0.2">
      <c r="A70" s="7" t="s">
        <v>192</v>
      </c>
      <c r="B70" s="1" t="s">
        <v>202</v>
      </c>
      <c r="C70" s="1"/>
      <c r="D70" s="1"/>
      <c r="E70" s="1"/>
      <c r="F70" s="24" t="s">
        <v>193</v>
      </c>
    </row>
    <row r="71" spans="1:6" x14ac:dyDescent="0.2">
      <c r="A71" s="7" t="s">
        <v>194</v>
      </c>
      <c r="B71" s="1" t="s">
        <v>203</v>
      </c>
      <c r="C71" s="1"/>
      <c r="D71" s="1"/>
      <c r="E71" s="1"/>
      <c r="F71" s="24" t="s">
        <v>195</v>
      </c>
    </row>
    <row r="72" spans="1:6" x14ac:dyDescent="0.2">
      <c r="A72" s="7" t="s">
        <v>204</v>
      </c>
      <c r="B72" s="1" t="s">
        <v>205</v>
      </c>
      <c r="C72" s="1"/>
      <c r="D72" s="1"/>
      <c r="E72" s="1"/>
      <c r="F72" s="24"/>
    </row>
  </sheetData>
  <mergeCells count="19">
    <mergeCell ref="B69:E69"/>
    <mergeCell ref="B70:E70"/>
    <mergeCell ref="B71:E71"/>
    <mergeCell ref="B72:E72"/>
    <mergeCell ref="B64:E64"/>
    <mergeCell ref="B65:E65"/>
    <mergeCell ref="B66:E66"/>
    <mergeCell ref="B67:E67"/>
    <mergeCell ref="B68:E68"/>
    <mergeCell ref="A24:F24"/>
    <mergeCell ref="A35:F35"/>
    <mergeCell ref="A48:F48"/>
    <mergeCell ref="A54:F54"/>
    <mergeCell ref="A63:F63"/>
    <mergeCell ref="A1:F1"/>
    <mergeCell ref="A3:F4"/>
    <mergeCell ref="A6:F6"/>
    <mergeCell ref="A10:F10"/>
    <mergeCell ref="A17:F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Datenblatt</vt:lpstr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dcterms:created xsi:type="dcterms:W3CDTF">2026-09-09T09:55:08Z</dcterms:created>
  <dcterms:modified xsi:type="dcterms:W3CDTF">2026-09-11T10:08:40Z</dcterms:modified>
  <dc:language>en-US</dc:language>
</cp:coreProperties>
</file>